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nco" sheetId="1" state="visible" r:id="rId1"/>
    <sheet name="Mis movimientos" sheetId="2" state="visible" r:id="rId2"/>
    <sheet name="Agosto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$&quot;#,##0.00;(&quot;$&quot;#,##0.00);&quot;-&quot;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1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Fecha</t>
        </is>
      </c>
      <c r="B1" s="1" t="inlineStr">
        <is>
          <t>Concepto</t>
        </is>
      </c>
      <c r="C1" s="1" t="inlineStr">
        <is>
          <t>Cargo</t>
        </is>
      </c>
      <c r="D1" s="1" t="inlineStr">
        <is>
          <t>Abono</t>
        </is>
      </c>
      <c r="E1" s="1" t="inlineStr">
        <is>
          <t>Saldo</t>
        </is>
      </c>
    </row>
    <row r="2">
      <c r="A2" s="2" t="n">
        <v>46266</v>
      </c>
      <c r="B2" t="inlineStr">
        <is>
          <t>SALDO INICIAL</t>
        </is>
      </c>
      <c r="C2" s="3" t="n"/>
      <c r="D2" s="3" t="n"/>
      <c r="E2" s="3" t="n">
        <v>48500</v>
      </c>
    </row>
    <row r="3">
      <c r="A3" s="2" t="n">
        <v>46267</v>
      </c>
      <c r="B3" t="inlineStr">
        <is>
          <t>DEPOSITO VENTAS TERMINAL</t>
        </is>
      </c>
      <c r="C3" s="3" t="n"/>
      <c r="D3" s="3" t="n">
        <v>18420</v>
      </c>
      <c r="E3" s="3" t="n">
        <v>66920</v>
      </c>
    </row>
    <row r="4">
      <c r="A4" s="2" t="n">
        <v>46268</v>
      </c>
      <c r="B4" t="inlineStr">
        <is>
          <t>PAGO RENTA LOCAL SEPTIEMBRE</t>
        </is>
      </c>
      <c r="C4" s="3" t="n">
        <v>14000</v>
      </c>
      <c r="D4" s="3" t="n"/>
      <c r="E4" s="3" t="n">
        <v>52920</v>
      </c>
    </row>
    <row r="5">
      <c r="A5" s="2" t="n">
        <v>46270</v>
      </c>
      <c r="B5" t="inlineStr">
        <is>
          <t>TRANSF DISTRIBUIDORA DE CAFE DEL VALLE</t>
        </is>
      </c>
      <c r="C5" s="3" t="n">
        <v>12580</v>
      </c>
      <c r="D5" s="3" t="n"/>
      <c r="E5" s="3" t="n">
        <v>40340</v>
      </c>
    </row>
    <row r="6">
      <c r="A6" s="2" t="n">
        <v>46273</v>
      </c>
      <c r="B6" t="inlineStr">
        <is>
          <t>DEPOSITO VENTAS TERMINAL</t>
        </is>
      </c>
      <c r="C6" s="3" t="n"/>
      <c r="D6" s="3" t="n">
        <v>21310</v>
      </c>
      <c r="E6" s="3" t="n">
        <v>61650</v>
      </c>
    </row>
    <row r="7">
      <c r="A7" s="2" t="n">
        <v>46274</v>
      </c>
      <c r="B7" t="inlineStr">
        <is>
          <t>CARGO ADOBE CREATIVE CLOUD</t>
        </is>
      </c>
      <c r="C7" s="3" t="n">
        <v>1249</v>
      </c>
      <c r="D7" s="3" t="n"/>
      <c r="E7" s="3" t="n">
        <v>60401</v>
      </c>
    </row>
    <row r="8">
      <c r="A8" s="2" t="n">
        <v>46274</v>
      </c>
      <c r="B8" t="inlineStr">
        <is>
          <t>CARGO ADOBE CREATIVE CLOUD</t>
        </is>
      </c>
      <c r="C8" s="3" t="n">
        <v>1249</v>
      </c>
      <c r="D8" s="3" t="n"/>
      <c r="E8" s="3" t="n">
        <v>59152</v>
      </c>
    </row>
    <row r="9">
      <c r="A9" s="2" t="n">
        <v>46275</v>
      </c>
      <c r="B9" t="inlineStr">
        <is>
          <t>PAGO CFE LUZ</t>
        </is>
      </c>
      <c r="C9" s="3" t="n">
        <v>3870</v>
      </c>
      <c r="D9" s="3" t="n"/>
      <c r="E9" s="3" t="n">
        <v>55282</v>
      </c>
    </row>
    <row r="10">
      <c r="A10" s="2" t="n">
        <v>46277</v>
      </c>
      <c r="B10" t="inlineStr">
        <is>
          <t>TRANSF LACTEOS SANTA CLARA</t>
        </is>
      </c>
      <c r="C10" s="3" t="n">
        <v>6450</v>
      </c>
      <c r="D10" s="3" t="n"/>
      <c r="E10" s="3" t="n">
        <v>48832</v>
      </c>
    </row>
    <row r="11">
      <c r="A11" s="2" t="n">
        <v>46280</v>
      </c>
      <c r="B11" t="inlineStr">
        <is>
          <t>PAGO NOMINA QUINCENA</t>
        </is>
      </c>
      <c r="C11" s="3" t="n">
        <v>22000</v>
      </c>
      <c r="D11" s="3" t="n"/>
      <c r="E11" s="3" t="n">
        <v>26832</v>
      </c>
    </row>
    <row r="12">
      <c r="A12" s="2" t="n">
        <v>46281</v>
      </c>
      <c r="B12" t="inlineStr">
        <is>
          <t>TRANSF PANADERIA TRES HERMANAS</t>
        </is>
      </c>
      <c r="C12" s="3" t="n">
        <v>4300</v>
      </c>
      <c r="D12" s="3" t="n"/>
      <c r="E12" s="3" t="n">
        <v>22532</v>
      </c>
    </row>
    <row r="13">
      <c r="A13" s="2" t="n">
        <v>46282</v>
      </c>
      <c r="B13" t="inlineStr">
        <is>
          <t>DEPOSITO VENTAS TERMINAL</t>
        </is>
      </c>
      <c r="C13" s="3" t="n"/>
      <c r="D13" s="3" t="n">
        <v>19880</v>
      </c>
      <c r="E13" s="3" t="n">
        <v>42412</v>
      </c>
    </row>
    <row r="14">
      <c r="A14" s="2" t="n">
        <v>46284</v>
      </c>
      <c r="B14" t="inlineStr">
        <is>
          <t>META ADS PUBLICIDAD</t>
        </is>
      </c>
      <c r="C14" s="3" t="n">
        <v>4200</v>
      </c>
      <c r="D14" s="3" t="n"/>
      <c r="E14" s="3" t="n">
        <v>38212</v>
      </c>
    </row>
    <row r="15">
      <c r="A15" s="2" t="n">
        <v>46287</v>
      </c>
      <c r="B15" t="inlineStr">
        <is>
          <t>DEPOSITO TRANSF OFICINAS NORTE</t>
        </is>
      </c>
      <c r="C15" s="3" t="n"/>
      <c r="D15" s="3" t="n">
        <v>7500</v>
      </c>
      <c r="E15" s="3" t="n">
        <v>45712</v>
      </c>
    </row>
    <row r="16">
      <c r="A16" s="2" t="n">
        <v>46289</v>
      </c>
      <c r="B16" t="inlineStr">
        <is>
          <t>PAGO TELMEX INTERNET</t>
        </is>
      </c>
      <c r="C16" s="3" t="n">
        <v>689</v>
      </c>
      <c r="D16" s="3" t="n"/>
      <c r="E16" s="3" t="n">
        <v>45023</v>
      </c>
    </row>
    <row r="17">
      <c r="A17" s="2" t="n">
        <v>46291</v>
      </c>
      <c r="B17" t="inlineStr">
        <is>
          <t>META ADS PUBLICIDAD</t>
        </is>
      </c>
      <c r="C17" s="3" t="n">
        <v>3800</v>
      </c>
      <c r="D17" s="3" t="n"/>
      <c r="E17" s="3" t="n">
        <v>41223</v>
      </c>
    </row>
    <row r="18">
      <c r="A18" s="2" t="n">
        <v>46294</v>
      </c>
      <c r="B18" t="inlineStr">
        <is>
          <t>DEPOSITO VENTAS TERMINAL</t>
        </is>
      </c>
      <c r="C18" s="3" t="n"/>
      <c r="D18" s="3" t="n">
        <v>20640</v>
      </c>
      <c r="E18" s="3" t="n">
        <v>61863</v>
      </c>
    </row>
    <row r="19">
      <c r="A19" s="2" t="n">
        <v>46295</v>
      </c>
      <c r="B19" t="inlineStr">
        <is>
          <t>PAGO NOMINA QUINCENA</t>
        </is>
      </c>
      <c r="C19" s="3" t="n">
        <v>22000</v>
      </c>
      <c r="D19" s="3" t="n"/>
      <c r="E19" s="3" t="n">
        <v>39863</v>
      </c>
    </row>
    <row r="20">
      <c r="A20" s="2" t="n">
        <v>46295</v>
      </c>
      <c r="B20" t="inlineStr">
        <is>
          <t>COMISION POR MANEJO DE CUENTA</t>
        </is>
      </c>
      <c r="C20" s="3" t="n">
        <v>174</v>
      </c>
      <c r="D20" s="3" t="n"/>
      <c r="E20" s="3" t="n">
        <v>39689</v>
      </c>
    </row>
    <row r="21">
      <c r="A21" s="2" t="n">
        <v>46295</v>
      </c>
      <c r="B21" t="inlineStr">
        <is>
          <t>IVA COMISION</t>
        </is>
      </c>
      <c r="C21" s="3" t="n">
        <v>27.84</v>
      </c>
      <c r="D21" s="3" t="n"/>
      <c r="E21" s="3" t="n">
        <v>39661.16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Fecha</t>
        </is>
      </c>
      <c r="B1" s="1" t="inlineStr">
        <is>
          <t>Concepto</t>
        </is>
      </c>
      <c r="C1" s="1" t="inlineStr">
        <is>
          <t>Categoría</t>
        </is>
      </c>
      <c r="D1" s="1" t="inlineStr">
        <is>
          <t>Ingreso</t>
        </is>
      </c>
      <c r="E1" s="1" t="inlineStr">
        <is>
          <t>Gasto</t>
        </is>
      </c>
    </row>
    <row r="2">
      <c r="A2" s="2" t="n">
        <v>46267</v>
      </c>
      <c r="B2" t="inlineStr">
        <is>
          <t>Ventas terminal semana 1</t>
        </is>
      </c>
      <c r="C2" t="inlineStr">
        <is>
          <t>Ventas</t>
        </is>
      </c>
      <c r="D2" s="3" t="n">
        <v>18420</v>
      </c>
      <c r="E2" s="3" t="n"/>
    </row>
    <row r="3">
      <c r="A3" s="2" t="n">
        <v>46268</v>
      </c>
      <c r="B3" t="inlineStr">
        <is>
          <t>Renta del local</t>
        </is>
      </c>
      <c r="C3" t="inlineStr">
        <is>
          <t>Renta</t>
        </is>
      </c>
      <c r="D3" s="3" t="n"/>
      <c r="E3" s="3" t="n">
        <v>14000</v>
      </c>
    </row>
    <row r="4">
      <c r="A4" s="2" t="n">
        <v>46270</v>
      </c>
      <c r="B4" t="inlineStr">
        <is>
          <t>Café Distribuidora del Valle</t>
        </is>
      </c>
      <c r="C4" t="inlineStr">
        <is>
          <t>Insumos</t>
        </is>
      </c>
      <c r="D4" s="3" t="n"/>
      <c r="E4" s="3" t="n">
        <v>12850</v>
      </c>
    </row>
    <row r="5">
      <c r="A5" s="2" t="n">
        <v>46273</v>
      </c>
      <c r="B5" t="inlineStr">
        <is>
          <t>Ventas terminal semana 2</t>
        </is>
      </c>
      <c r="C5" t="inlineStr">
        <is>
          <t>Ventas</t>
        </is>
      </c>
      <c r="D5" s="3" t="n">
        <v>21310</v>
      </c>
      <c r="E5" s="3" t="n"/>
    </row>
    <row r="6">
      <c r="A6" s="2" t="n">
        <v>46274</v>
      </c>
      <c r="B6" t="inlineStr">
        <is>
          <t>Adobe Creative Cloud</t>
        </is>
      </c>
      <c r="C6" t="inlineStr">
        <is>
          <t>Software</t>
        </is>
      </c>
      <c r="D6" s="3" t="n"/>
      <c r="E6" s="3" t="n">
        <v>1249</v>
      </c>
    </row>
    <row r="7">
      <c r="A7" s="2" t="n">
        <v>46275</v>
      </c>
      <c r="B7" t="inlineStr">
        <is>
          <t>Luz CFE</t>
        </is>
      </c>
      <c r="C7" t="inlineStr">
        <is>
          <t>Servicios</t>
        </is>
      </c>
      <c r="D7" s="3" t="n"/>
      <c r="E7" s="3" t="n">
        <v>3870</v>
      </c>
    </row>
    <row r="8">
      <c r="A8" s="2" t="n">
        <v>46277</v>
      </c>
      <c r="B8" t="inlineStr">
        <is>
          <t>Lácteos Santa Clara</t>
        </is>
      </c>
      <c r="C8" t="inlineStr">
        <is>
          <t>Insumos</t>
        </is>
      </c>
      <c r="D8" s="3" t="n"/>
      <c r="E8" s="3" t="n">
        <v>6450</v>
      </c>
    </row>
    <row r="9">
      <c r="A9" s="2" t="n">
        <v>46279</v>
      </c>
      <c r="B9" t="inlineStr">
        <is>
          <t>Panadería Tres Hermanas</t>
        </is>
      </c>
      <c r="C9" t="inlineStr">
        <is>
          <t>Insumos</t>
        </is>
      </c>
      <c r="D9" s="3" t="n"/>
      <c r="E9" s="3" t="n">
        <v>4300</v>
      </c>
    </row>
    <row r="10">
      <c r="A10" s="2" t="n">
        <v>46280</v>
      </c>
      <c r="B10" t="inlineStr">
        <is>
          <t>Nómina 1a quincena</t>
        </is>
      </c>
      <c r="C10" t="inlineStr">
        <is>
          <t>Nómina</t>
        </is>
      </c>
      <c r="D10" s="3" t="n"/>
      <c r="E10" s="3" t="n">
        <v>22000</v>
      </c>
    </row>
    <row r="11">
      <c r="A11" s="2" t="n">
        <v>46282</v>
      </c>
      <c r="B11" t="inlineStr">
        <is>
          <t>Ventas terminal semana 3</t>
        </is>
      </c>
      <c r="C11" t="inlineStr">
        <is>
          <t>Ventas</t>
        </is>
      </c>
      <c r="D11" s="3" t="n">
        <v>19880</v>
      </c>
      <c r="E11" s="3" t="n"/>
    </row>
    <row r="12">
      <c r="A12" s="2" t="n">
        <v>46284</v>
      </c>
      <c r="B12" t="inlineStr">
        <is>
          <t>Publicidad Meta</t>
        </is>
      </c>
      <c r="C12" t="inlineStr">
        <is>
          <t>Publicidad</t>
        </is>
      </c>
      <c r="D12" s="3" t="n"/>
      <c r="E12" s="3" t="n">
        <v>4200</v>
      </c>
    </row>
    <row r="13">
      <c r="A13" s="2" t="n">
        <v>46287</v>
      </c>
      <c r="B13" t="inlineStr">
        <is>
          <t>Catering Oficinas Norte</t>
        </is>
      </c>
      <c r="C13" t="inlineStr">
        <is>
          <t>Ventas</t>
        </is>
      </c>
      <c r="D13" s="3" t="n">
        <v>7500</v>
      </c>
      <c r="E13" s="3" t="n"/>
    </row>
    <row r="14">
      <c r="A14" s="2" t="n">
        <v>46289</v>
      </c>
      <c r="B14" t="inlineStr">
        <is>
          <t>Internet Telmex</t>
        </is>
      </c>
      <c r="C14" t="inlineStr">
        <is>
          <t>Servicios</t>
        </is>
      </c>
      <c r="D14" s="3" t="n"/>
      <c r="E14" s="3" t="n">
        <v>689</v>
      </c>
    </row>
    <row r="15">
      <c r="A15" s="2" t="n">
        <v>46291</v>
      </c>
      <c r="B15" t="inlineStr">
        <is>
          <t>Publicidad Meta</t>
        </is>
      </c>
      <c r="C15" t="inlineStr">
        <is>
          <t>Publicidad</t>
        </is>
      </c>
      <c r="D15" s="3" t="n"/>
      <c r="E15" s="3" t="n">
        <v>3800</v>
      </c>
    </row>
    <row r="16">
      <c r="A16" s="2" t="n">
        <v>46294</v>
      </c>
      <c r="B16" t="inlineStr">
        <is>
          <t>Ventas terminal semana 4</t>
        </is>
      </c>
      <c r="C16" t="inlineStr">
        <is>
          <t>Ventas</t>
        </is>
      </c>
      <c r="D16" s="3" t="n">
        <v>20640</v>
      </c>
      <c r="E16" s="3" t="n"/>
    </row>
    <row r="17">
      <c r="A17" s="2" t="n">
        <v>46295</v>
      </c>
      <c r="B17" t="inlineStr">
        <is>
          <t>Nómina 2a quincena</t>
        </is>
      </c>
      <c r="C17" t="inlineStr">
        <is>
          <t>Nómina</t>
        </is>
      </c>
      <c r="D17" s="3" t="n"/>
      <c r="E17" s="3" t="n">
        <v>22000</v>
      </c>
    </row>
    <row r="18">
      <c r="A18" s="2" t="n">
        <v>46295</v>
      </c>
      <c r="B18" t="inlineStr">
        <is>
          <t>Catering Despacho Ruiz</t>
        </is>
      </c>
      <c r="C18" t="inlineStr">
        <is>
          <t>Ventas</t>
        </is>
      </c>
      <c r="D18" s="3" t="n">
        <v>9800</v>
      </c>
      <c r="E18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Fecha</t>
        </is>
      </c>
      <c r="B1" s="1" t="inlineStr">
        <is>
          <t>Concepto</t>
        </is>
      </c>
      <c r="C1" s="1" t="inlineStr">
        <is>
          <t>Categoría</t>
        </is>
      </c>
      <c r="D1" s="1" t="inlineStr">
        <is>
          <t>Ingreso</t>
        </is>
      </c>
      <c r="E1" s="1" t="inlineStr">
        <is>
          <t>Gasto</t>
        </is>
      </c>
    </row>
    <row r="2">
      <c r="A2" s="2" t="n">
        <v>46237</v>
      </c>
      <c r="B2" t="inlineStr">
        <is>
          <t>Renta del local</t>
        </is>
      </c>
      <c r="C2" t="inlineStr">
        <is>
          <t>Renta</t>
        </is>
      </c>
      <c r="D2" s="3" t="n"/>
      <c r="E2" s="3" t="n">
        <v>14000</v>
      </c>
    </row>
    <row r="3">
      <c r="A3" s="2" t="n">
        <v>46238</v>
      </c>
      <c r="B3" t="inlineStr">
        <is>
          <t>Ventas terminal semana 1</t>
        </is>
      </c>
      <c r="C3" t="inlineStr">
        <is>
          <t>Ventas</t>
        </is>
      </c>
      <c r="D3" s="3" t="n">
        <v>19200</v>
      </c>
      <c r="E3" s="3" t="n"/>
    </row>
    <row r="4">
      <c r="A4" s="2" t="n">
        <v>46240</v>
      </c>
      <c r="B4" t="inlineStr">
        <is>
          <t>Café Distribuidora del Valle</t>
        </is>
      </c>
      <c r="C4" t="inlineStr">
        <is>
          <t>Insumos</t>
        </is>
      </c>
      <c r="D4" s="3" t="n"/>
      <c r="E4" s="3" t="n">
        <v>11900</v>
      </c>
    </row>
    <row r="5">
      <c r="A5" s="2" t="n">
        <v>46243</v>
      </c>
      <c r="B5" t="inlineStr">
        <is>
          <t>Adobe Creative Cloud</t>
        </is>
      </c>
      <c r="C5" t="inlineStr">
        <is>
          <t>Software</t>
        </is>
      </c>
      <c r="D5" s="3" t="n"/>
      <c r="E5" s="3" t="n">
        <v>1249</v>
      </c>
    </row>
    <row r="6">
      <c r="A6" s="2" t="n">
        <v>46245</v>
      </c>
      <c r="B6" t="inlineStr">
        <is>
          <t>Ventas terminal semana 2</t>
        </is>
      </c>
      <c r="C6" t="inlineStr">
        <is>
          <t>Ventas</t>
        </is>
      </c>
      <c r="D6" s="3" t="n">
        <v>20100</v>
      </c>
      <c r="E6" s="3" t="n"/>
    </row>
    <row r="7">
      <c r="A7" s="2" t="n">
        <v>46245</v>
      </c>
      <c r="B7" t="inlineStr">
        <is>
          <t>Luz CFE</t>
        </is>
      </c>
      <c r="C7" t="inlineStr">
        <is>
          <t>Servicios</t>
        </is>
      </c>
      <c r="D7" s="3" t="n"/>
      <c r="E7" s="3" t="n">
        <v>3690</v>
      </c>
    </row>
    <row r="8">
      <c r="A8" s="2" t="n">
        <v>46247</v>
      </c>
      <c r="B8" t="inlineStr">
        <is>
          <t>Lácteos Santa Clara</t>
        </is>
      </c>
      <c r="C8" t="inlineStr">
        <is>
          <t>Insumos</t>
        </is>
      </c>
      <c r="D8" s="3" t="n"/>
      <c r="E8" s="3" t="n">
        <v>5900</v>
      </c>
    </row>
    <row r="9">
      <c r="A9" s="2" t="n">
        <v>46249</v>
      </c>
      <c r="B9" t="inlineStr">
        <is>
          <t>Nómina 1a quincena</t>
        </is>
      </c>
      <c r="C9" t="inlineStr">
        <is>
          <t>Nómina</t>
        </is>
      </c>
      <c r="D9" s="3" t="n"/>
      <c r="E9" s="3" t="n">
        <v>22000</v>
      </c>
    </row>
    <row r="10">
      <c r="A10" s="2" t="n">
        <v>46250</v>
      </c>
      <c r="B10" t="inlineStr">
        <is>
          <t>Panadería Tres Hermanas</t>
        </is>
      </c>
      <c r="C10" t="inlineStr">
        <is>
          <t>Insumos</t>
        </is>
      </c>
      <c r="D10" s="3" t="n"/>
      <c r="E10" s="3" t="n">
        <v>3500</v>
      </c>
    </row>
    <row r="11">
      <c r="A11" s="2" t="n">
        <v>46252</v>
      </c>
      <c r="B11" t="inlineStr">
        <is>
          <t>Ventas terminal semana 3</t>
        </is>
      </c>
      <c r="C11" t="inlineStr">
        <is>
          <t>Ventas</t>
        </is>
      </c>
      <c r="D11" s="3" t="n">
        <v>21500</v>
      </c>
      <c r="E11" s="3" t="n"/>
    </row>
    <row r="12">
      <c r="A12" s="2" t="n">
        <v>46254</v>
      </c>
      <c r="B12" t="inlineStr">
        <is>
          <t>Publicidad Meta</t>
        </is>
      </c>
      <c r="C12" t="inlineStr">
        <is>
          <t>Publicidad</t>
        </is>
      </c>
      <c r="D12" s="3" t="n"/>
      <c r="E12" s="3" t="n">
        <v>2500</v>
      </c>
    </row>
    <row r="13">
      <c r="A13" s="2" t="n">
        <v>46258</v>
      </c>
      <c r="B13" t="inlineStr">
        <is>
          <t>Internet Telmex</t>
        </is>
      </c>
      <c r="C13" t="inlineStr">
        <is>
          <t>Servicios</t>
        </is>
      </c>
      <c r="D13" s="3" t="n"/>
      <c r="E13" s="3" t="n">
        <v>689</v>
      </c>
    </row>
    <row r="14">
      <c r="A14" s="2" t="n">
        <v>46259</v>
      </c>
      <c r="B14" t="inlineStr">
        <is>
          <t>Ventas terminal semana 4</t>
        </is>
      </c>
      <c r="C14" t="inlineStr">
        <is>
          <t>Ventas</t>
        </is>
      </c>
      <c r="D14" s="3" t="n">
        <v>21600</v>
      </c>
      <c r="E14" s="3" t="n"/>
    </row>
    <row r="15">
      <c r="A15" s="2" t="n">
        <v>46265</v>
      </c>
      <c r="B15" t="inlineStr">
        <is>
          <t>Nómina 2a quincena</t>
        </is>
      </c>
      <c r="C15" t="inlineStr">
        <is>
          <t>Nómina</t>
        </is>
      </c>
      <c r="D15" s="3" t="n"/>
      <c r="E15" s="3" t="n">
        <v>22000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2" customWidth="1" min="4" max="4"/>
  </cols>
  <sheetData>
    <row r="1">
      <c r="A1" s="1" t="inlineStr">
        <is>
          <t>Categoría</t>
        </is>
      </c>
      <c r="B1" s="1" t="inlineStr">
        <is>
          <t>Septiembre</t>
        </is>
      </c>
      <c r="C1" s="1" t="inlineStr">
        <is>
          <t>Agosto</t>
        </is>
      </c>
      <c r="D1" s="1" t="inlineStr">
        <is>
          <t>Variación</t>
        </is>
      </c>
    </row>
    <row r="2">
      <c r="A2" t="inlineStr">
        <is>
          <t>Ventas</t>
        </is>
      </c>
      <c r="B2" s="3">
        <f>SUMIF('Mis movimientos'!C2:C15,"Ventas",'Mis movimientos'!D2:D15)</f>
        <v/>
      </c>
      <c r="C2" s="3">
        <f>SUMIF(Agosto!C2:C15,"Ventas",Agosto!D2:D15)</f>
        <v/>
      </c>
      <c r="D2" s="4">
        <f>(B2-C2)/C2</f>
        <v/>
      </c>
    </row>
    <row r="3">
      <c r="A3" t="inlineStr">
        <is>
          <t>Renta</t>
        </is>
      </c>
      <c r="B3" s="3">
        <f>SUMIF('Mis movimientos'!C2:C18,"Renta",'Mis movimientos'!E2:E18)</f>
        <v/>
      </c>
      <c r="C3" s="3">
        <f>SUMIF(Agosto!C2:C15,"Renta",Agosto!E2:E15)</f>
        <v/>
      </c>
      <c r="D3" s="4">
        <f>(B3-C3)/C3</f>
        <v/>
      </c>
    </row>
    <row r="4">
      <c r="A4" t="inlineStr">
        <is>
          <t>Insumos</t>
        </is>
      </c>
      <c r="B4" s="3">
        <f>SUMIF('Mis movimientos'!C2:C18,"Insumos",'Mis movimientos'!E2:E18)</f>
        <v/>
      </c>
      <c r="C4" s="3">
        <f>SUMIF(Agosto!C2:C15,"Insumos",Agosto!E2:E15)</f>
        <v/>
      </c>
      <c r="D4" s="4">
        <f>(B4-C4)/C4</f>
        <v/>
      </c>
    </row>
    <row r="5">
      <c r="A5" t="inlineStr">
        <is>
          <t>Software</t>
        </is>
      </c>
      <c r="B5" s="3">
        <f>SUMIF('Mis movimientos'!C2:C18,"Software",'Mis movimientos'!E2:E18)</f>
        <v/>
      </c>
      <c r="C5" s="3">
        <f>SUMIF(Agosto!C2:C15,"Software",Agosto!E2:E15)</f>
        <v/>
      </c>
      <c r="D5" s="4">
        <f>(B5-C5)/C5</f>
        <v/>
      </c>
    </row>
    <row r="6">
      <c r="A6" t="inlineStr">
        <is>
          <t>Servicios</t>
        </is>
      </c>
      <c r="B6" s="3">
        <f>SUMIF(Agosto!C2:C15,"Servicios",Agosto!E2:E15)</f>
        <v/>
      </c>
      <c r="C6" s="3">
        <f>SUMIF(Agosto!C2:C15,"Servicios",Agosto!E2:E15)</f>
        <v/>
      </c>
      <c r="D6" s="4">
        <f>(B6-C6)/C6</f>
        <v/>
      </c>
    </row>
    <row r="7">
      <c r="A7" t="inlineStr">
        <is>
          <t>Nómina</t>
        </is>
      </c>
      <c r="B7" s="3">
        <f>SUMIF('Mis movimientos'!C2:C18,"Nómina",'Mis movimientos'!E2:E18)</f>
        <v/>
      </c>
      <c r="C7" s="3">
        <f>SUMIF(Agosto!C2:C15,"Nómina",Agosto!E2:E15)</f>
        <v/>
      </c>
      <c r="D7" s="4">
        <f>(B7-C7)/C7</f>
        <v/>
      </c>
    </row>
    <row r="8">
      <c r="A8" t="inlineStr">
        <is>
          <t>Publicidad</t>
        </is>
      </c>
      <c r="B8" s="3" t="n">
        <v>4200</v>
      </c>
      <c r="C8" s="3">
        <f>SUMIF(Agosto!C2:C15,"Publicidad",Agosto!E2:E15)</f>
        <v/>
      </c>
      <c r="D8" s="4">
        <f>(B8-C8)/C8</f>
        <v/>
      </c>
    </row>
    <row r="9">
      <c r="A9" t="inlineStr">
        <is>
          <t>Mantenimiento</t>
        </is>
      </c>
      <c r="B9" s="3">
        <f>SUMIF('Mis movimientos'!C2:C18,"Mantenimiento",'Mis movimientos'!E2:E18)</f>
        <v/>
      </c>
      <c r="C9" s="3">
        <f>SUMIF(Agosto!C2:C15,"Mantenimiento",Agosto!E2:E15)</f>
        <v/>
      </c>
      <c r="D9" s="4">
        <f>(B9-C9)/C9</f>
        <v/>
      </c>
    </row>
    <row r="10">
      <c r="B10" s="3" t="n"/>
      <c r="C10" s="3" t="n"/>
      <c r="D10" s="4" t="n"/>
    </row>
    <row r="11">
      <c r="A11" s="5" t="inlineStr">
        <is>
          <t>Total ingresos</t>
        </is>
      </c>
      <c r="B11" s="3">
        <f>B2</f>
        <v/>
      </c>
      <c r="C11" s="3">
        <f>C2</f>
        <v/>
      </c>
      <c r="D11" s="4" t="n"/>
    </row>
    <row r="12">
      <c r="A12" s="5" t="inlineStr">
        <is>
          <t>Total gastos</t>
        </is>
      </c>
      <c r="B12" s="3">
        <f>SUM(B3:B9)</f>
        <v/>
      </c>
      <c r="C12" s="3">
        <f>SUM(C3:C9)</f>
        <v/>
      </c>
      <c r="D12" s="4" t="n"/>
    </row>
    <row r="13">
      <c r="A13" s="5" t="inlineStr">
        <is>
          <t>Resultado del mes</t>
        </is>
      </c>
      <c r="B13" s="3">
        <f>B11-B12</f>
        <v/>
      </c>
      <c r="C13" s="3">
        <f>C11-C12</f>
        <v/>
      </c>
      <c r="D13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tododeia.com — Excel de prueba (datos ficticios)</dc:creator>
  <dcterms:created xsi:type="dcterms:W3CDTF">2026-09-25T01:37:11Z</dcterms:created>
  <dcterms:modified xsi:type="dcterms:W3CDTF">2026-09-25T01:37:11Z</dcterms:modified>
</cp:coreProperties>
</file>